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urbino\Desktop\"/>
    </mc:Choice>
  </mc:AlternateContent>
  <xr:revisionPtr revIDLastSave="0" documentId="8_{9911F55A-B8A8-4B8F-9145-6CEE475867CA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proposition académique" sheetId="1" r:id="rId1"/>
    <sheet name="bénéficiaires et gains moyens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2" l="1"/>
  <c r="F39" i="2" s="1"/>
  <c r="D39" i="2"/>
  <c r="B39" i="2"/>
  <c r="F38" i="2"/>
  <c r="E38" i="2"/>
  <c r="F37" i="2"/>
  <c r="E37" i="2"/>
  <c r="F36" i="2"/>
  <c r="E36" i="2"/>
  <c r="H33" i="2"/>
  <c r="I31" i="2" s="1"/>
  <c r="I32" i="2"/>
  <c r="H32" i="2"/>
  <c r="G32" i="2"/>
  <c r="I30" i="2"/>
  <c r="I29" i="2"/>
  <c r="H29" i="2"/>
  <c r="G29" i="2"/>
  <c r="I28" i="2"/>
  <c r="I26" i="2"/>
  <c r="I25" i="2"/>
  <c r="H25" i="2"/>
  <c r="I24" i="2"/>
  <c r="I23" i="2"/>
  <c r="E23" i="2"/>
  <c r="I22" i="2"/>
  <c r="I21" i="2"/>
  <c r="J12" i="1"/>
  <c r="F11" i="1"/>
  <c r="I33" i="2" l="1"/>
  <c r="I27" i="2"/>
</calcChain>
</file>

<file path=xl/sharedStrings.xml><?xml version="1.0" encoding="utf-8"?>
<sst xmlns="http://schemas.openxmlformats.org/spreadsheetml/2006/main" count="112" uniqueCount="45">
  <si>
    <t xml:space="preserve">Minima indemnitaires ministériels </t>
  </si>
  <si>
    <t>ADJAENES</t>
  </si>
  <si>
    <t>SOCLE 2021
NON LOGES</t>
  </si>
  <si>
    <t>SOCLE 2021
 LOGES</t>
  </si>
  <si>
    <t>SAENES</t>
  </si>
  <si>
    <t>AAE</t>
  </si>
  <si>
    <t>GROUPE 1</t>
  </si>
  <si>
    <t>GROUPE 2</t>
  </si>
  <si>
    <t>GROUPE 3</t>
  </si>
  <si>
    <t>Proposition académique :</t>
  </si>
  <si>
    <t>GROUPE 4</t>
  </si>
  <si>
    <t>NATIONAL</t>
  </si>
  <si>
    <t>corps</t>
  </si>
  <si>
    <t>goupe IFSE</t>
  </si>
  <si>
    <t>minima pour les non logés 2015</t>
  </si>
  <si>
    <t>minima revalorisés</t>
  </si>
  <si>
    <t>ETP</t>
  </si>
  <si>
    <t>coût en M€</t>
  </si>
  <si>
    <t>gain annuel moyen pour les bénéficiaires</t>
  </si>
  <si>
    <t>personnels non logés</t>
  </si>
  <si>
    <t>personnels logés</t>
  </si>
  <si>
    <t>% bénéficiaires pour chaque corps</t>
  </si>
  <si>
    <t>répartition en % de l'enveloppe entre les corps et les groupes</t>
  </si>
  <si>
    <t>groupe 1</t>
  </si>
  <si>
    <t>groupe 2</t>
  </si>
  <si>
    <t>groupe 3</t>
  </si>
  <si>
    <t>groupe 4</t>
  </si>
  <si>
    <t>Total</t>
  </si>
  <si>
    <t>ACADEMIQUE</t>
  </si>
  <si>
    <t>critères de répartition par groupe :
* en services académiques
* en EPLE</t>
  </si>
  <si>
    <t>coût en €</t>
  </si>
  <si>
    <t>* chefs de division et assimilés chefs de division 
* agents comptables de plus de 7 établissements</t>
  </si>
  <si>
    <t>* adjoints aux chefs de division 
* agents comptables jusqu'à 6 établissements et gestionnaires matériels de 4ème et 4ème catégorie exceptionnelle</t>
  </si>
  <si>
    <t>* chefs de service services académiques
* gestionnaires matériels de 1ère à 3ème catégorie</t>
  </si>
  <si>
    <t>non   gestionnaires en EPLE</t>
  </si>
  <si>
    <t>* chefs de bureaux fonctions à responsabilités particulières identifiées en services académiques
* gestionnaires matériels en EPLE</t>
  </si>
  <si>
    <t>néant</t>
  </si>
  <si>
    <t>fonctions à responsabilités identifiées</t>
  </si>
  <si>
    <t>fonctions classiques</t>
  </si>
  <si>
    <t>nombre d'agents</t>
  </si>
  <si>
    <t>nombre d'agents revalorisés</t>
  </si>
  <si>
    <t>nombre d'agents NON revalorisés</t>
  </si>
  <si>
    <t>Cat A</t>
  </si>
  <si>
    <t>Cat B</t>
  </si>
  <si>
    <t>Cat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</si>
</sst>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%"/>
    <numFmt numFmtId="165" formatCode="#,##0&quot; €&quot;"/>
    <numFmt numFmtId="166" formatCode="0.00\ %"/>
  </numFmts>
  <fonts count="7" x14ac:knownFonts="1">
    <font>
      <sz val="11"/>
      <color rgb="FF000000"/>
      <name val="Calibri"/>
      <family val="2"/>
      <charset val="1"/>
    </font>
    <font>
      <b/>
      <u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BFBFBF"/>
        <bgColor rgb="FFCCCCFF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0" xfId="0" applyFont="1" applyBorder="1"/>
    <xf numFmtId="4" fontId="3" fillId="0" borderId="5" xfId="0" applyNumberFormat="1" applyFont="1" applyBorder="1"/>
    <xf numFmtId="4" fontId="2" fillId="0" borderId="6" xfId="0" applyNumberFormat="1" applyFont="1" applyBorder="1"/>
    <xf numFmtId="4" fontId="3" fillId="0" borderId="8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3" fontId="2" fillId="0" borderId="0" xfId="0" applyNumberFormat="1" applyFont="1" applyBorder="1"/>
    <xf numFmtId="0" fontId="4" fillId="2" borderId="0" xfId="0" applyFont="1" applyFill="1"/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5" xfId="0" applyFont="1" applyBorder="1"/>
    <xf numFmtId="3" fontId="0" fillId="0" borderId="5" xfId="0" applyNumberFormat="1" applyBorder="1"/>
    <xf numFmtId="164" fontId="0" fillId="0" borderId="5" xfId="0" applyNumberFormat="1" applyBorder="1"/>
    <xf numFmtId="165" fontId="0" fillId="0" borderId="5" xfId="0" applyNumberFormat="1" applyBorder="1"/>
    <xf numFmtId="0" fontId="5" fillId="3" borderId="5" xfId="0" applyFont="1" applyFill="1" applyBorder="1"/>
    <xf numFmtId="3" fontId="5" fillId="3" borderId="5" xfId="0" applyNumberFormat="1" applyFont="1" applyFill="1" applyBorder="1"/>
    <xf numFmtId="164" fontId="5" fillId="3" borderId="5" xfId="0" applyNumberFormat="1" applyFont="1" applyFill="1" applyBorder="1"/>
    <xf numFmtId="165" fontId="5" fillId="3" borderId="5" xfId="0" applyNumberFormat="1" applyFont="1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ill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3" fontId="0" fillId="0" borderId="5" xfId="0" applyNumberForma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66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 shrinkToFit="1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166" fontId="5" fillId="3" borderId="5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5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/>
    <xf numFmtId="166" fontId="6" fillId="0" borderId="0" xfId="0" applyNumberFormat="1" applyFont="1" applyAlignment="1">
      <alignment horizontal="center"/>
    </xf>
    <xf numFmtId="0" fontId="5" fillId="2" borderId="5" xfId="0" applyFont="1" applyFill="1" applyBorder="1"/>
    <xf numFmtId="166" fontId="6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J11" sqref="J11"/>
    </sheetView>
  </sheetViews>
  <sheetFormatPr baseColWidth="10" defaultColWidth="9.140625" defaultRowHeight="15" x14ac:dyDescent="0.25"/>
  <cols>
    <col min="1" max="3" width="20.7109375" customWidth="1"/>
    <col min="4" max="4" width="6.140625" customWidth="1"/>
    <col min="5" max="7" width="20.7109375" customWidth="1"/>
    <col min="8" max="8" width="5.28515625" customWidth="1"/>
    <col min="9" max="11" width="20.7109375" customWidth="1"/>
    <col min="12" max="1025" width="9.140625" customWidth="1"/>
  </cols>
  <sheetData>
    <row r="1" spans="1:12" x14ac:dyDescent="0.25">
      <c r="A1" s="6" t="s">
        <v>0</v>
      </c>
      <c r="B1" s="7"/>
      <c r="C1" s="7"/>
      <c r="D1" s="7"/>
      <c r="E1" s="7"/>
      <c r="F1" s="7"/>
      <c r="G1" s="7"/>
      <c r="H1" s="8"/>
      <c r="I1" s="9"/>
      <c r="J1" s="7"/>
      <c r="K1" s="7"/>
      <c r="L1" s="7"/>
    </row>
    <row r="2" spans="1:12" x14ac:dyDescent="0.25">
      <c r="A2" s="7"/>
      <c r="B2" s="7"/>
      <c r="C2" s="7"/>
      <c r="D2" s="7"/>
      <c r="E2" s="7"/>
      <c r="F2" s="7"/>
      <c r="G2" s="7"/>
      <c r="H2" s="8"/>
      <c r="I2" s="9"/>
      <c r="J2" s="7"/>
      <c r="K2" s="7"/>
      <c r="L2" s="7"/>
    </row>
    <row r="3" spans="1:12" ht="30" x14ac:dyDescent="0.25">
      <c r="A3" s="10" t="s">
        <v>1</v>
      </c>
      <c r="B3" s="11" t="s">
        <v>2</v>
      </c>
      <c r="C3" s="12" t="s">
        <v>3</v>
      </c>
      <c r="D3" s="13"/>
      <c r="E3" s="10" t="s">
        <v>4</v>
      </c>
      <c r="F3" s="11" t="s">
        <v>2</v>
      </c>
      <c r="G3" s="12" t="s">
        <v>3</v>
      </c>
      <c r="H3" s="13"/>
      <c r="I3" s="10" t="s">
        <v>5</v>
      </c>
      <c r="J3" s="11" t="s">
        <v>2</v>
      </c>
      <c r="K3" s="12" t="s">
        <v>3</v>
      </c>
      <c r="L3" s="13"/>
    </row>
    <row r="4" spans="1:12" x14ac:dyDescent="0.25">
      <c r="A4" s="14" t="s">
        <v>6</v>
      </c>
      <c r="B4" s="15">
        <v>3500</v>
      </c>
      <c r="C4" s="16">
        <v>2975</v>
      </c>
      <c r="D4" s="7"/>
      <c r="E4" s="14" t="s">
        <v>6</v>
      </c>
      <c r="F4" s="15">
        <v>5400</v>
      </c>
      <c r="G4" s="16">
        <v>4590</v>
      </c>
      <c r="H4" s="8"/>
      <c r="I4" s="14" t="s">
        <v>6</v>
      </c>
      <c r="J4" s="15">
        <v>8200</v>
      </c>
      <c r="K4" s="16">
        <v>6970</v>
      </c>
      <c r="L4" s="7"/>
    </row>
    <row r="5" spans="1:12" x14ac:dyDescent="0.25">
      <c r="A5" s="17" t="s">
        <v>7</v>
      </c>
      <c r="B5" s="18">
        <v>3300</v>
      </c>
      <c r="C5" s="19">
        <v>2805</v>
      </c>
      <c r="D5" s="7"/>
      <c r="E5" s="14" t="s">
        <v>7</v>
      </c>
      <c r="F5" s="15">
        <v>5200</v>
      </c>
      <c r="G5" s="16">
        <v>4420</v>
      </c>
      <c r="H5" s="8"/>
      <c r="I5" s="14" t="s">
        <v>7</v>
      </c>
      <c r="J5" s="15">
        <v>8000</v>
      </c>
      <c r="K5" s="16">
        <v>6800</v>
      </c>
      <c r="L5" s="7"/>
    </row>
    <row r="6" spans="1:12" x14ac:dyDescent="0.25">
      <c r="A6" s="7"/>
      <c r="B6" s="7"/>
      <c r="C6" s="7"/>
      <c r="D6" s="7"/>
      <c r="E6" s="17" t="s">
        <v>8</v>
      </c>
      <c r="F6" s="18">
        <v>5000</v>
      </c>
      <c r="G6" s="19">
        <v>4250</v>
      </c>
      <c r="H6" s="8"/>
      <c r="I6" s="14" t="s">
        <v>8</v>
      </c>
      <c r="J6" s="15">
        <v>7800</v>
      </c>
      <c r="K6" s="16">
        <v>6630</v>
      </c>
      <c r="L6" s="7"/>
    </row>
    <row r="7" spans="1:12" x14ac:dyDescent="0.25">
      <c r="A7" s="6" t="s">
        <v>9</v>
      </c>
      <c r="B7" s="7"/>
      <c r="C7" s="7"/>
      <c r="D7" s="7"/>
      <c r="E7" s="7"/>
      <c r="F7" s="7"/>
      <c r="G7" s="20"/>
      <c r="H7" s="8"/>
      <c r="I7" s="17" t="s">
        <v>10</v>
      </c>
      <c r="J7" s="18">
        <v>7600</v>
      </c>
      <c r="K7" s="19">
        <v>6460</v>
      </c>
      <c r="L7" s="7"/>
    </row>
    <row r="8" spans="1:12" x14ac:dyDescent="0.25">
      <c r="A8" s="7"/>
      <c r="B8" s="7"/>
      <c r="C8" s="7"/>
      <c r="D8" s="7"/>
      <c r="E8" s="7"/>
      <c r="F8" s="7"/>
      <c r="G8" s="7"/>
      <c r="H8" s="8"/>
      <c r="I8" s="9"/>
      <c r="J8" s="7"/>
      <c r="K8" s="7"/>
      <c r="L8" s="7"/>
    </row>
    <row r="9" spans="1:12" ht="30" x14ac:dyDescent="0.25">
      <c r="A9" s="10" t="s">
        <v>1</v>
      </c>
      <c r="B9" s="11" t="s">
        <v>2</v>
      </c>
      <c r="C9" s="12" t="s">
        <v>3</v>
      </c>
      <c r="D9" s="13"/>
      <c r="E9" s="10" t="s">
        <v>4</v>
      </c>
      <c r="F9" s="11" t="s">
        <v>2</v>
      </c>
      <c r="G9" s="12" t="s">
        <v>3</v>
      </c>
      <c r="H9" s="13"/>
      <c r="I9" s="10" t="s">
        <v>5</v>
      </c>
      <c r="J9" s="11" t="s">
        <v>2</v>
      </c>
      <c r="K9" s="12" t="s">
        <v>3</v>
      </c>
      <c r="L9" s="13"/>
    </row>
    <row r="10" spans="1:12" x14ac:dyDescent="0.25">
      <c r="A10" s="14" t="s">
        <v>6</v>
      </c>
      <c r="B10" s="21">
        <v>3770</v>
      </c>
      <c r="C10" s="22">
        <v>2975</v>
      </c>
      <c r="D10" s="7"/>
      <c r="E10" s="14" t="s">
        <v>6</v>
      </c>
      <c r="F10" s="21">
        <v>5700</v>
      </c>
      <c r="G10" s="16">
        <v>4590</v>
      </c>
      <c r="H10" s="8"/>
      <c r="I10" s="14" t="s">
        <v>6</v>
      </c>
      <c r="J10" s="21">
        <v>8700</v>
      </c>
      <c r="K10" s="22">
        <v>6970</v>
      </c>
      <c r="L10" s="7"/>
    </row>
    <row r="11" spans="1:12" x14ac:dyDescent="0.25">
      <c r="A11" s="17" t="s">
        <v>7</v>
      </c>
      <c r="B11" s="23">
        <v>3570</v>
      </c>
      <c r="C11" s="24">
        <v>2805</v>
      </c>
      <c r="D11" s="7"/>
      <c r="E11" s="14" t="s">
        <v>7</v>
      </c>
      <c r="F11" s="21">
        <f>5200+200</f>
        <v>5400</v>
      </c>
      <c r="G11" s="16">
        <v>4420</v>
      </c>
      <c r="H11" s="8"/>
      <c r="I11" s="14" t="s">
        <v>7</v>
      </c>
      <c r="J11" s="21">
        <v>8300</v>
      </c>
      <c r="K11" s="22">
        <v>6800</v>
      </c>
      <c r="L11" s="7"/>
    </row>
    <row r="12" spans="1:12" x14ac:dyDescent="0.25">
      <c r="A12" s="7"/>
      <c r="B12" s="7"/>
      <c r="C12" s="7"/>
      <c r="D12" s="7"/>
      <c r="E12" s="17" t="s">
        <v>8</v>
      </c>
      <c r="F12" s="25">
        <v>5000</v>
      </c>
      <c r="G12" s="19">
        <v>4250</v>
      </c>
      <c r="H12" s="8"/>
      <c r="I12" s="14" t="s">
        <v>8</v>
      </c>
      <c r="J12" s="21">
        <f>7800+200</f>
        <v>8000</v>
      </c>
      <c r="K12" s="22">
        <v>6630</v>
      </c>
      <c r="L12" s="7"/>
    </row>
    <row r="13" spans="1:12" x14ac:dyDescent="0.25">
      <c r="A13" s="7"/>
      <c r="B13" s="7"/>
      <c r="C13" s="7"/>
      <c r="D13" s="7"/>
      <c r="E13" s="7"/>
      <c r="F13" s="20"/>
      <c r="G13" s="26"/>
      <c r="H13" s="8"/>
      <c r="I13" s="17" t="s">
        <v>10</v>
      </c>
      <c r="J13" s="25">
        <v>7600</v>
      </c>
      <c r="K13" s="24">
        <v>6460</v>
      </c>
      <c r="L13" s="7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0" zoomScaleNormal="100" workbookViewId="0">
      <selection activeCell="H42" sqref="H42"/>
    </sheetView>
  </sheetViews>
  <sheetFormatPr baseColWidth="10" defaultColWidth="9.140625" defaultRowHeight="15" x14ac:dyDescent="0.25"/>
  <cols>
    <col min="1" max="1" width="10.7109375" customWidth="1"/>
    <col min="2" max="2" width="13.7109375" customWidth="1"/>
    <col min="3" max="3" width="23.7109375" customWidth="1"/>
    <col min="4" max="10" width="15.7109375" customWidth="1"/>
    <col min="11" max="1025" width="10.7109375" customWidth="1"/>
  </cols>
  <sheetData>
    <row r="1" spans="1:10" ht="17.25" x14ac:dyDescent="0.3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x14ac:dyDescent="0.25">
      <c r="A2" s="5" t="s">
        <v>12</v>
      </c>
      <c r="B2" s="5" t="s">
        <v>13</v>
      </c>
      <c r="C2" s="28"/>
      <c r="D2" s="5" t="s">
        <v>14</v>
      </c>
      <c r="E2" s="4" t="s">
        <v>15</v>
      </c>
      <c r="F2" s="4"/>
      <c r="G2" s="29" t="s">
        <v>16</v>
      </c>
      <c r="H2" s="4" t="s">
        <v>17</v>
      </c>
      <c r="I2" s="4"/>
      <c r="J2" s="5" t="s">
        <v>18</v>
      </c>
    </row>
    <row r="3" spans="1:10" ht="60" x14ac:dyDescent="0.25">
      <c r="A3" s="5"/>
      <c r="B3" s="5"/>
      <c r="D3" s="5"/>
      <c r="E3" s="28" t="s">
        <v>19</v>
      </c>
      <c r="F3" s="28" t="s">
        <v>20</v>
      </c>
      <c r="G3" s="28" t="s">
        <v>21</v>
      </c>
      <c r="H3" s="28" t="s">
        <v>17</v>
      </c>
      <c r="I3" s="28" t="s">
        <v>22</v>
      </c>
      <c r="J3" s="5"/>
    </row>
    <row r="4" spans="1:10" x14ac:dyDescent="0.25">
      <c r="A4" s="4" t="s">
        <v>5</v>
      </c>
      <c r="B4" s="30" t="s">
        <v>23</v>
      </c>
      <c r="C4" s="30"/>
      <c r="D4" s="31">
        <v>5600</v>
      </c>
      <c r="E4" s="31">
        <v>8200</v>
      </c>
      <c r="F4" s="31">
        <v>6970</v>
      </c>
      <c r="G4" s="32">
        <v>0.04</v>
      </c>
      <c r="H4" s="30">
        <v>2.5000000000000001E-2</v>
      </c>
      <c r="I4" s="32">
        <v>0</v>
      </c>
      <c r="J4" s="33">
        <v>933</v>
      </c>
    </row>
    <row r="5" spans="1:10" x14ac:dyDescent="0.25">
      <c r="A5" s="4"/>
      <c r="B5" s="30" t="s">
        <v>24</v>
      </c>
      <c r="C5" s="30"/>
      <c r="D5" s="31">
        <v>5300</v>
      </c>
      <c r="E5" s="31">
        <v>8000</v>
      </c>
      <c r="F5" s="31">
        <v>6800</v>
      </c>
      <c r="G5" s="32">
        <v>0.32</v>
      </c>
      <c r="H5" s="30">
        <v>0.96899999999999997</v>
      </c>
      <c r="I5" s="32">
        <v>0.06</v>
      </c>
      <c r="J5" s="33">
        <v>1205</v>
      </c>
    </row>
    <row r="6" spans="1:10" x14ac:dyDescent="0.25">
      <c r="A6" s="4"/>
      <c r="B6" s="30" t="s">
        <v>25</v>
      </c>
      <c r="C6" s="30"/>
      <c r="D6" s="31">
        <v>4460</v>
      </c>
      <c r="E6" s="31">
        <v>7800</v>
      </c>
      <c r="F6" s="31">
        <v>6630</v>
      </c>
      <c r="G6" s="32">
        <v>0.67</v>
      </c>
      <c r="H6" s="30">
        <v>3.47</v>
      </c>
      <c r="I6" s="32">
        <v>0.21</v>
      </c>
      <c r="J6" s="33">
        <v>1283</v>
      </c>
    </row>
    <row r="7" spans="1:10" x14ac:dyDescent="0.25">
      <c r="A7" s="4"/>
      <c r="B7" s="30" t="s">
        <v>26</v>
      </c>
      <c r="C7" s="30"/>
      <c r="D7" s="31">
        <v>3880</v>
      </c>
      <c r="E7" s="31">
        <v>7600</v>
      </c>
      <c r="F7" s="31">
        <v>6460</v>
      </c>
      <c r="G7" s="32">
        <v>0.89</v>
      </c>
      <c r="H7" s="30">
        <v>1.17</v>
      </c>
      <c r="I7" s="32">
        <v>7.0000000000000007E-2</v>
      </c>
      <c r="J7" s="33">
        <v>1926</v>
      </c>
    </row>
    <row r="8" spans="1:10" x14ac:dyDescent="0.25">
      <c r="A8" s="4"/>
      <c r="B8" s="34" t="s">
        <v>27</v>
      </c>
      <c r="C8" s="34"/>
      <c r="D8" s="35"/>
      <c r="E8" s="35"/>
      <c r="F8" s="35"/>
      <c r="G8" s="36">
        <v>0.52</v>
      </c>
      <c r="H8" s="34">
        <v>5.633</v>
      </c>
      <c r="I8" s="36">
        <v>0.35</v>
      </c>
      <c r="J8" s="37">
        <v>1360</v>
      </c>
    </row>
    <row r="9" spans="1:10" x14ac:dyDescent="0.25">
      <c r="A9" s="4" t="s">
        <v>4</v>
      </c>
      <c r="B9" s="30" t="s">
        <v>23</v>
      </c>
      <c r="C9" s="30"/>
      <c r="D9" s="31">
        <v>3320</v>
      </c>
      <c r="E9" s="31">
        <v>5400</v>
      </c>
      <c r="F9" s="31">
        <v>4590</v>
      </c>
      <c r="G9" s="32">
        <v>0.53</v>
      </c>
      <c r="H9" s="30">
        <v>1.363</v>
      </c>
      <c r="I9" s="32">
        <v>0.08</v>
      </c>
      <c r="J9" s="33">
        <v>773</v>
      </c>
    </row>
    <row r="10" spans="1:10" x14ac:dyDescent="0.25">
      <c r="A10" s="4"/>
      <c r="B10" s="30" t="s">
        <v>24</v>
      </c>
      <c r="C10" s="30"/>
      <c r="D10" s="31">
        <v>3200</v>
      </c>
      <c r="E10" s="31">
        <v>5200</v>
      </c>
      <c r="F10" s="31">
        <v>4420</v>
      </c>
      <c r="G10" s="32">
        <v>0.55000000000000004</v>
      </c>
      <c r="H10" s="30">
        <v>0.436</v>
      </c>
      <c r="I10" s="32">
        <v>0.03</v>
      </c>
      <c r="J10" s="33">
        <v>441</v>
      </c>
    </row>
    <row r="11" spans="1:10" x14ac:dyDescent="0.25">
      <c r="A11" s="4"/>
      <c r="B11" s="30" t="s">
        <v>25</v>
      </c>
      <c r="C11" s="30"/>
      <c r="D11" s="31">
        <v>3020</v>
      </c>
      <c r="E11" s="31">
        <v>5000</v>
      </c>
      <c r="F11" s="31">
        <v>4250</v>
      </c>
      <c r="G11" s="32">
        <v>0.77</v>
      </c>
      <c r="H11" s="30">
        <v>3.3050000000000002</v>
      </c>
      <c r="I11" s="32">
        <v>0.2</v>
      </c>
      <c r="J11" s="33">
        <v>481</v>
      </c>
    </row>
    <row r="12" spans="1:10" x14ac:dyDescent="0.25">
      <c r="A12" s="4"/>
      <c r="B12" s="34" t="s">
        <v>27</v>
      </c>
      <c r="C12" s="34"/>
      <c r="D12" s="35"/>
      <c r="E12" s="35"/>
      <c r="F12" s="35"/>
      <c r="G12" s="36">
        <v>0.68</v>
      </c>
      <c r="H12" s="34">
        <v>5.1050000000000004</v>
      </c>
      <c r="I12" s="36">
        <v>0.31</v>
      </c>
      <c r="J12" s="37">
        <v>530</v>
      </c>
    </row>
    <row r="13" spans="1:10" x14ac:dyDescent="0.25">
      <c r="A13" s="4" t="s">
        <v>1</v>
      </c>
      <c r="B13" s="30" t="s">
        <v>23</v>
      </c>
      <c r="C13" s="30"/>
      <c r="D13" s="31">
        <v>2210</v>
      </c>
      <c r="E13" s="31">
        <v>3500</v>
      </c>
      <c r="F13" s="31">
        <v>2975</v>
      </c>
      <c r="G13" s="32">
        <v>0.62</v>
      </c>
      <c r="H13" s="30">
        <v>0.28100000000000003</v>
      </c>
      <c r="I13" s="32">
        <v>0.02</v>
      </c>
      <c r="J13" s="33">
        <v>229</v>
      </c>
    </row>
    <row r="14" spans="1:10" x14ac:dyDescent="0.25">
      <c r="A14" s="4"/>
      <c r="B14" s="30" t="s">
        <v>24</v>
      </c>
      <c r="C14" s="30"/>
      <c r="D14" s="31">
        <v>2160</v>
      </c>
      <c r="E14" s="31">
        <v>3300</v>
      </c>
      <c r="F14" s="31">
        <v>2805</v>
      </c>
      <c r="G14" s="32">
        <v>0.83</v>
      </c>
      <c r="H14" s="30">
        <v>5.2610000000000001</v>
      </c>
      <c r="I14" s="32">
        <v>0.32</v>
      </c>
      <c r="J14" s="33">
        <v>320</v>
      </c>
    </row>
    <row r="15" spans="1:10" x14ac:dyDescent="0.25">
      <c r="A15" s="4"/>
      <c r="B15" s="34" t="s">
        <v>27</v>
      </c>
      <c r="C15" s="34"/>
      <c r="D15" s="35"/>
      <c r="E15" s="35"/>
      <c r="F15" s="35"/>
      <c r="G15" s="36">
        <v>0.81</v>
      </c>
      <c r="H15" s="34">
        <v>5.42</v>
      </c>
      <c r="I15" s="36">
        <v>0.34</v>
      </c>
      <c r="J15" s="37">
        <v>313</v>
      </c>
    </row>
    <row r="16" spans="1:10" x14ac:dyDescent="0.25">
      <c r="A16" s="3" t="s">
        <v>27</v>
      </c>
      <c r="B16" s="3"/>
      <c r="C16" s="38"/>
      <c r="D16" s="39"/>
      <c r="E16" s="39"/>
      <c r="F16" s="39"/>
      <c r="G16" s="39"/>
      <c r="H16" s="39">
        <v>16.28</v>
      </c>
      <c r="I16" s="40">
        <v>1</v>
      </c>
      <c r="J16" s="41">
        <v>518</v>
      </c>
    </row>
    <row r="18" spans="1:10" ht="17.25" x14ac:dyDescent="0.3">
      <c r="A18" s="27" t="s">
        <v>28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5" customHeight="1" x14ac:dyDescent="0.25">
      <c r="A19" s="5" t="s">
        <v>12</v>
      </c>
      <c r="B19" s="5" t="s">
        <v>13</v>
      </c>
      <c r="C19" s="2" t="s">
        <v>29</v>
      </c>
      <c r="D19" s="5" t="s">
        <v>14</v>
      </c>
      <c r="E19" s="4" t="s">
        <v>15</v>
      </c>
      <c r="F19" s="4"/>
      <c r="G19" s="29" t="s">
        <v>16</v>
      </c>
      <c r="H19" s="4" t="s">
        <v>17</v>
      </c>
      <c r="I19" s="4"/>
      <c r="J19" s="5" t="s">
        <v>18</v>
      </c>
    </row>
    <row r="20" spans="1:10" ht="60" x14ac:dyDescent="0.25">
      <c r="A20" s="5"/>
      <c r="B20" s="5"/>
      <c r="C20" s="2"/>
      <c r="D20" s="5"/>
      <c r="E20" s="28" t="s">
        <v>19</v>
      </c>
      <c r="F20" s="28" t="s">
        <v>20</v>
      </c>
      <c r="G20" s="28" t="s">
        <v>21</v>
      </c>
      <c r="H20" s="28" t="s">
        <v>30</v>
      </c>
      <c r="I20" s="28" t="s">
        <v>22</v>
      </c>
      <c r="J20" s="5"/>
    </row>
    <row r="21" spans="1:10" ht="75" x14ac:dyDescent="0.25">
      <c r="A21" s="4" t="s">
        <v>5</v>
      </c>
      <c r="B21" s="42" t="s">
        <v>23</v>
      </c>
      <c r="C21" s="43" t="s">
        <v>31</v>
      </c>
      <c r="D21" s="44">
        <v>5600</v>
      </c>
      <c r="E21" s="45">
        <v>8700</v>
      </c>
      <c r="F21" s="46">
        <v>6970</v>
      </c>
      <c r="G21" s="47">
        <v>0</v>
      </c>
      <c r="H21" s="48">
        <v>0</v>
      </c>
      <c r="I21" s="47">
        <f t="shared" ref="I21:I33" si="0">H21/$H$33</f>
        <v>0</v>
      </c>
      <c r="J21" s="49">
        <v>0</v>
      </c>
    </row>
    <row r="22" spans="1:10" ht="120" x14ac:dyDescent="0.25">
      <c r="A22" s="4"/>
      <c r="B22" s="42" t="s">
        <v>24</v>
      </c>
      <c r="C22" s="50" t="s">
        <v>32</v>
      </c>
      <c r="D22" s="44">
        <v>5300</v>
      </c>
      <c r="E22" s="45">
        <v>8300</v>
      </c>
      <c r="F22" s="46">
        <v>6800</v>
      </c>
      <c r="G22" s="47">
        <v>0.44444444444444398</v>
      </c>
      <c r="H22" s="48">
        <v>112605.92</v>
      </c>
      <c r="I22" s="47">
        <f t="shared" si="0"/>
        <v>0.19916669921084609</v>
      </c>
      <c r="J22" s="49">
        <v>1759.4675</v>
      </c>
    </row>
    <row r="23" spans="1:10" ht="60" x14ac:dyDescent="0.25">
      <c r="A23" s="4"/>
      <c r="B23" s="42" t="s">
        <v>25</v>
      </c>
      <c r="C23" s="50" t="s">
        <v>33</v>
      </c>
      <c r="D23" s="44">
        <v>4460</v>
      </c>
      <c r="E23" s="45">
        <f>7800+200</f>
        <v>8000</v>
      </c>
      <c r="F23" s="46">
        <v>6630</v>
      </c>
      <c r="G23" s="47">
        <v>0.29861111111111099</v>
      </c>
      <c r="H23" s="48">
        <v>71213.919999999998</v>
      </c>
      <c r="I23" s="47">
        <f t="shared" si="0"/>
        <v>0.12595644513419238</v>
      </c>
      <c r="J23" s="49">
        <v>1656.1376744186</v>
      </c>
    </row>
    <row r="24" spans="1:10" ht="30" x14ac:dyDescent="0.25">
      <c r="A24" s="4"/>
      <c r="B24" s="42" t="s">
        <v>26</v>
      </c>
      <c r="C24" s="51" t="s">
        <v>34</v>
      </c>
      <c r="D24" s="44">
        <v>3880</v>
      </c>
      <c r="E24" s="52">
        <v>7600</v>
      </c>
      <c r="F24" s="53">
        <v>6460</v>
      </c>
      <c r="G24" s="47">
        <v>2.7777777777777801E-2</v>
      </c>
      <c r="H24" s="48">
        <v>7261.48</v>
      </c>
      <c r="I24" s="47">
        <f t="shared" si="0"/>
        <v>1.2843418916035449E-2</v>
      </c>
      <c r="J24" s="49">
        <v>1815.37</v>
      </c>
    </row>
    <row r="25" spans="1:10" ht="23.85" customHeight="1" x14ac:dyDescent="0.25">
      <c r="A25" s="4"/>
      <c r="B25" s="54" t="s">
        <v>27</v>
      </c>
      <c r="C25" s="54"/>
      <c r="D25" s="55"/>
      <c r="E25" s="55"/>
      <c r="F25" s="55"/>
      <c r="G25" s="56">
        <v>0.77083333333333304</v>
      </c>
      <c r="H25" s="57">
        <f>SUM(H21:H24)</f>
        <v>191081.32</v>
      </c>
      <c r="I25" s="56">
        <f t="shared" si="0"/>
        <v>0.33796656326107394</v>
      </c>
      <c r="J25" s="58">
        <v>1721.45333333333</v>
      </c>
    </row>
    <row r="26" spans="1:10" ht="105" x14ac:dyDescent="0.25">
      <c r="A26" s="4" t="s">
        <v>4</v>
      </c>
      <c r="B26" s="42" t="s">
        <v>23</v>
      </c>
      <c r="C26" s="50" t="s">
        <v>35</v>
      </c>
      <c r="D26" s="44">
        <v>3320</v>
      </c>
      <c r="E26" s="59">
        <v>5700</v>
      </c>
      <c r="F26" s="44">
        <v>4590</v>
      </c>
      <c r="G26" s="47">
        <v>0.37575757575757601</v>
      </c>
      <c r="H26" s="48">
        <v>46315.32</v>
      </c>
      <c r="I26" s="47">
        <f t="shared" si="0"/>
        <v>8.1918156765595301E-2</v>
      </c>
      <c r="J26" s="49">
        <v>747.02129032258097</v>
      </c>
    </row>
    <row r="27" spans="1:10" x14ac:dyDescent="0.25">
      <c r="A27" s="4"/>
      <c r="B27" s="42" t="s">
        <v>24</v>
      </c>
      <c r="C27" s="50" t="s">
        <v>38</v>
      </c>
      <c r="D27" s="44">
        <v>3200</v>
      </c>
      <c r="E27" s="59">
        <v>5400</v>
      </c>
      <c r="F27" s="44">
        <v>4420</v>
      </c>
      <c r="G27" s="47">
        <v>0.58181818181818201</v>
      </c>
      <c r="H27" s="48">
        <v>86352</v>
      </c>
      <c r="I27" s="47">
        <f t="shared" si="0"/>
        <v>0.15273124903428684</v>
      </c>
      <c r="J27" s="49">
        <v>899.5</v>
      </c>
    </row>
    <row r="28" spans="1:10" x14ac:dyDescent="0.25">
      <c r="A28" s="4"/>
      <c r="B28" s="42" t="s">
        <v>25</v>
      </c>
      <c r="C28" s="42" t="s">
        <v>36</v>
      </c>
      <c r="D28" s="44">
        <v>3020</v>
      </c>
      <c r="E28" s="44">
        <v>5000</v>
      </c>
      <c r="F28" s="44">
        <v>4250</v>
      </c>
      <c r="G28" s="47">
        <v>0</v>
      </c>
      <c r="H28" s="48">
        <v>0</v>
      </c>
      <c r="I28" s="47">
        <f t="shared" si="0"/>
        <v>0</v>
      </c>
      <c r="J28" s="49">
        <v>0</v>
      </c>
    </row>
    <row r="29" spans="1:10" ht="25.35" customHeight="1" x14ac:dyDescent="0.25">
      <c r="A29" s="4"/>
      <c r="B29" s="54" t="s">
        <v>27</v>
      </c>
      <c r="C29" s="54"/>
      <c r="D29" s="55"/>
      <c r="E29" s="55"/>
      <c r="F29" s="55"/>
      <c r="G29" s="56">
        <f>SUM(G26:G28)</f>
        <v>0.95757575757575797</v>
      </c>
      <c r="H29" s="57">
        <f>SUM(H26:H28)</f>
        <v>132667.32</v>
      </c>
      <c r="I29" s="56">
        <f t="shared" si="0"/>
        <v>0.23464940579988217</v>
      </c>
      <c r="J29" s="58">
        <v>839.66658227848097</v>
      </c>
    </row>
    <row r="30" spans="1:10" ht="45" x14ac:dyDescent="0.25">
      <c r="A30" s="4" t="s">
        <v>1</v>
      </c>
      <c r="B30" s="42" t="s">
        <v>23</v>
      </c>
      <c r="C30" s="50" t="s">
        <v>37</v>
      </c>
      <c r="D30" s="44">
        <v>2210</v>
      </c>
      <c r="E30" s="45">
        <v>3770</v>
      </c>
      <c r="F30" s="46">
        <v>2975</v>
      </c>
      <c r="G30" s="47">
        <v>0</v>
      </c>
      <c r="H30" s="48">
        <v>0</v>
      </c>
      <c r="I30" s="47">
        <f t="shared" si="0"/>
        <v>0</v>
      </c>
      <c r="J30" s="49">
        <v>0</v>
      </c>
    </row>
    <row r="31" spans="1:10" x14ac:dyDescent="0.25">
      <c r="A31" s="4"/>
      <c r="B31" s="42" t="s">
        <v>24</v>
      </c>
      <c r="C31" s="50" t="s">
        <v>38</v>
      </c>
      <c r="D31" s="44">
        <v>2160</v>
      </c>
      <c r="E31" s="60">
        <v>3570</v>
      </c>
      <c r="F31" s="53">
        <v>2805</v>
      </c>
      <c r="G31" s="47">
        <v>0.98250000000000004</v>
      </c>
      <c r="H31" s="48">
        <v>241636.64</v>
      </c>
      <c r="I31" s="47">
        <f t="shared" si="0"/>
        <v>0.42738403093904392</v>
      </c>
      <c r="J31" s="49">
        <v>614.84987277353696</v>
      </c>
    </row>
    <row r="32" spans="1:10" ht="22.35" customHeight="1" x14ac:dyDescent="0.25">
      <c r="A32" s="4"/>
      <c r="B32" s="54" t="s">
        <v>27</v>
      </c>
      <c r="C32" s="54"/>
      <c r="D32" s="55"/>
      <c r="E32" s="55"/>
      <c r="F32" s="55"/>
      <c r="G32" s="56">
        <f>SUM(G30:G31)</f>
        <v>0.98250000000000004</v>
      </c>
      <c r="H32" s="57">
        <f>SUM(H30:H31)</f>
        <v>241636.64</v>
      </c>
      <c r="I32" s="56">
        <f t="shared" si="0"/>
        <v>0.42738403093904392</v>
      </c>
      <c r="J32" s="58">
        <v>614.84987277353696</v>
      </c>
    </row>
    <row r="33" spans="1:10" ht="20.85" customHeight="1" x14ac:dyDescent="0.25">
      <c r="A33" s="1" t="s">
        <v>27</v>
      </c>
      <c r="B33" s="1"/>
      <c r="C33" s="61"/>
      <c r="D33" s="62"/>
      <c r="E33" s="62"/>
      <c r="F33" s="62"/>
      <c r="G33" s="62"/>
      <c r="H33" s="57">
        <f>H25+H29+H32</f>
        <v>565385.28</v>
      </c>
      <c r="I33" s="56">
        <f t="shared" si="0"/>
        <v>1</v>
      </c>
      <c r="J33" s="58">
        <v>872.5</v>
      </c>
    </row>
    <row r="35" spans="1:10" s="64" customFormat="1" ht="29.25" customHeight="1" x14ac:dyDescent="0.25">
      <c r="A35" s="63"/>
      <c r="B35" s="63" t="s">
        <v>39</v>
      </c>
      <c r="C35" s="63"/>
      <c r="D35" s="63" t="s">
        <v>40</v>
      </c>
      <c r="E35" s="63" t="s">
        <v>41</v>
      </c>
    </row>
    <row r="36" spans="1:10" x14ac:dyDescent="0.25">
      <c r="A36" s="65" t="s">
        <v>42</v>
      </c>
      <c r="B36" s="30">
        <v>144</v>
      </c>
      <c r="C36" s="30"/>
      <c r="D36" s="30">
        <v>111</v>
      </c>
      <c r="E36" s="30">
        <f>B36-D36</f>
        <v>33</v>
      </c>
      <c r="F36" s="66">
        <f>E36/B36</f>
        <v>0.22916666666666666</v>
      </c>
    </row>
    <row r="37" spans="1:10" x14ac:dyDescent="0.25">
      <c r="A37" s="65" t="s">
        <v>43</v>
      </c>
      <c r="B37" s="30">
        <v>165</v>
      </c>
      <c r="C37" s="30"/>
      <c r="D37" s="30">
        <v>158</v>
      </c>
      <c r="E37" s="30">
        <f>B37-D37</f>
        <v>7</v>
      </c>
      <c r="F37" s="66">
        <f>E37/B37</f>
        <v>4.2424242424242427E-2</v>
      </c>
    </row>
    <row r="38" spans="1:10" x14ac:dyDescent="0.25">
      <c r="A38" s="65" t="s">
        <v>44</v>
      </c>
      <c r="B38" s="30">
        <v>400</v>
      </c>
      <c r="C38" s="30"/>
      <c r="D38" s="30">
        <v>393</v>
      </c>
      <c r="E38" s="30">
        <f>B38-D38</f>
        <v>7</v>
      </c>
      <c r="F38" s="66">
        <f>E38/B38</f>
        <v>1.7500000000000002E-2</v>
      </c>
    </row>
    <row r="39" spans="1:10" x14ac:dyDescent="0.25">
      <c r="B39" s="67">
        <f>SUM(B36:B38)</f>
        <v>709</v>
      </c>
      <c r="C39" s="67"/>
      <c r="D39" s="67">
        <f>SUM(D36:D38)</f>
        <v>662</v>
      </c>
      <c r="E39" s="67">
        <f>SUM(E36:E38)</f>
        <v>47</v>
      </c>
      <c r="F39" s="68">
        <f>E39/B39</f>
        <v>6.6290550070521856E-2</v>
      </c>
    </row>
  </sheetData>
  <mergeCells count="21">
    <mergeCell ref="A33:B33"/>
    <mergeCell ref="H19:I19"/>
    <mergeCell ref="J19:J20"/>
    <mergeCell ref="A21:A25"/>
    <mergeCell ref="A26:A29"/>
    <mergeCell ref="A30:A32"/>
    <mergeCell ref="A19:A20"/>
    <mergeCell ref="B19:B20"/>
    <mergeCell ref="C19:C20"/>
    <mergeCell ref="D19:D20"/>
    <mergeCell ref="E19:F19"/>
    <mergeCell ref="J2:J3"/>
    <mergeCell ref="A4:A8"/>
    <mergeCell ref="A9:A12"/>
    <mergeCell ref="A13:A15"/>
    <mergeCell ref="A16:B16"/>
    <mergeCell ref="A2:A3"/>
    <mergeCell ref="B2:B3"/>
    <mergeCell ref="D2:D3"/>
    <mergeCell ref="E2:F2"/>
    <mergeCell ref="H2:I2"/>
  </mergeCells>
  <pageMargins left="0.7" right="0.7" top="0.37847222222222199" bottom="0.52291666666666703" header="0.51180555555555496" footer="0.35625000000000001"/>
  <pageSetup paperSize="9" firstPageNumber="0" orientation="landscape" horizontalDpi="300" verticalDpi="300"/>
  <headerFooter>
    <oddFooter>&amp;L&amp;"Times New Roman,Normal"&amp;12&amp;F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proposition académique</vt:lpstr>
      <vt:lpstr>bénéficiaires et gains moyens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Urbino</dc:creator>
  <dc:description/>
  <cp:lastModifiedBy>Administrateur</cp:lastModifiedBy>
  <cp:revision>1</cp:revision>
  <dcterms:created xsi:type="dcterms:W3CDTF">2021-10-01T15:01:35Z</dcterms:created>
  <dcterms:modified xsi:type="dcterms:W3CDTF">2021-11-26T06:23:24Z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